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oaie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J17" i="1"/>
  <c r="I17" i="1"/>
  <c r="H17" i="1"/>
  <c r="G17" i="1"/>
  <c r="F17" i="1"/>
  <c r="E17" i="1"/>
  <c r="O16" i="1"/>
  <c r="N16" i="1"/>
  <c r="M16" i="1"/>
  <c r="L16" i="1"/>
  <c r="K16" i="1"/>
  <c r="J16" i="1"/>
  <c r="I16" i="1"/>
  <c r="H16" i="1"/>
  <c r="G16" i="1"/>
  <c r="F16" i="1"/>
  <c r="E16" i="1"/>
  <c r="O15" i="1"/>
  <c r="N15" i="1"/>
  <c r="M15" i="1"/>
  <c r="L15" i="1"/>
  <c r="K15" i="1"/>
  <c r="J15" i="1"/>
  <c r="I15" i="1"/>
  <c r="H15" i="1"/>
  <c r="G15" i="1"/>
  <c r="F15" i="1"/>
  <c r="E15" i="1"/>
  <c r="O14" i="1"/>
  <c r="N14" i="1"/>
  <c r="M14" i="1"/>
  <c r="L14" i="1"/>
  <c r="K14" i="1"/>
  <c r="K18" i="1" s="1"/>
  <c r="J14" i="1"/>
  <c r="J18" i="1" s="1"/>
  <c r="I14" i="1"/>
  <c r="I18" i="1" s="1"/>
  <c r="H14" i="1"/>
  <c r="H18" i="1" s="1"/>
  <c r="G14" i="1"/>
  <c r="G18" i="1" s="1"/>
  <c r="F14" i="1"/>
  <c r="F18" i="1" s="1"/>
  <c r="E14" i="1"/>
  <c r="K13" i="1"/>
  <c r="J13" i="1"/>
  <c r="I13" i="1"/>
  <c r="H13" i="1"/>
  <c r="G13" i="1"/>
  <c r="F13" i="1"/>
  <c r="L12" i="1"/>
  <c r="L13" i="1" s="1"/>
  <c r="M12" i="1" l="1"/>
  <c r="L18" i="1"/>
  <c r="M13" i="1" l="1"/>
  <c r="N12" i="1"/>
  <c r="M18" i="1"/>
  <c r="O12" i="1" l="1"/>
  <c r="N13" i="1"/>
  <c r="N18" i="1"/>
  <c r="O13" i="1" l="1"/>
  <c r="O18" i="1"/>
</calcChain>
</file>

<file path=xl/sharedStrings.xml><?xml version="1.0" encoding="utf-8"?>
<sst xmlns="http://schemas.openxmlformats.org/spreadsheetml/2006/main" count="29" uniqueCount="28">
  <si>
    <t xml:space="preserve">    JUDEŢUL .CLUJ.</t>
  </si>
  <si>
    <t xml:space="preserve">    UNITATEA ADMINISTRATIV-TERITORIALĂ</t>
  </si>
  <si>
    <t>ANEXA1.3.</t>
  </si>
  <si>
    <t xml:space="preserve">   MUNICIPIUL DEJ</t>
  </si>
  <si>
    <t xml:space="preserve">                     CALCULUL GRADULUI DE ÎNDATORARE</t>
  </si>
  <si>
    <t xml:space="preserve">    Semnificaţia coloanei A din tabelul de mai jos este următoarea:</t>
  </si>
  <si>
    <t xml:space="preserve">    A - Execuţie buget local*1) la 31.XII. -2017</t>
  </si>
  <si>
    <t>Nr. crt.</t>
  </si>
  <si>
    <t xml:space="preserve"> DENUMIREA   INDICATORILOR      </t>
  </si>
  <si>
    <t>Executie buget local
 la 31.12.2013</t>
  </si>
  <si>
    <t>Executie buget local
 la 31.12.2014</t>
  </si>
  <si>
    <t>Executie buget local
 la 31.12.2015</t>
  </si>
  <si>
    <t>Executie buget local
 la 31.12.2016</t>
  </si>
  <si>
    <t>Executie buget local
 la 31.12.2011</t>
  </si>
  <si>
    <t xml:space="preserve">          A         </t>
  </si>
  <si>
    <t xml:space="preserve">VENITURI PROPRII   </t>
  </si>
  <si>
    <t xml:space="preserve"> Limita de 
indatorare 30% din venituri proprii</t>
  </si>
  <si>
    <t xml:space="preserve"> </t>
  </si>
  <si>
    <t xml:space="preserve"> Serviciul anual al 
datoriei publice locale *5)</t>
  </si>
  <si>
    <t xml:space="preserve"> Rambursare         </t>
  </si>
  <si>
    <t xml:space="preserve"> Dobanzi            </t>
  </si>
  <si>
    <t xml:space="preserve"> Comisioane         </t>
  </si>
  <si>
    <t xml:space="preserve"> Gradul de
 indatorare -in % ( serviciul anual al datoriei/ venituri proprii*100)</t>
  </si>
  <si>
    <t>Gradul de îndatorare aferent creditului contractat cu BCR,creditul garantat și creditul solicitat</t>
  </si>
  <si>
    <t>S-a actualizat media venit.proprii pe ultimii 3 ani diminuată cu incasările din valorific unor bunuri</t>
  </si>
  <si>
    <t>a bugetului local al  municipiului Dej 
contractării/garantării de finanţări rambursabile pe baza datelor extrase din bugetul local</t>
  </si>
  <si>
    <t>Executie buget local
 la 31.12.2017</t>
  </si>
  <si>
    <t>Executie buget local
 la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</si>
</sst>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ria%20publica%20grad%20de%20indatorare/Grad%20indatorare%2031,12,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ria%20publica%20grad%20de%20indatorare/2016%20-2029/DATORI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a de apa "/>
      <sheetName val="grad indatorare 24.01"/>
      <sheetName val="estimat dat pub"/>
      <sheetName val="estim dat pub.cu5mil"/>
    </sheetNames>
    <sheetDataSet>
      <sheetData sheetId="0"/>
      <sheetData sheetId="1"/>
      <sheetData sheetId="2">
        <row r="21">
          <cell r="C21">
            <v>3583847.7007883736</v>
          </cell>
        </row>
        <row r="22">
          <cell r="C22">
            <v>1442542.56</v>
          </cell>
        </row>
        <row r="23">
          <cell r="C23">
            <v>2014960.7957045976</v>
          </cell>
        </row>
        <row r="24">
          <cell r="C24">
            <v>126344.3450837764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 DE INDATORARE"/>
      <sheetName val="DATORIA PUBLICA"/>
      <sheetName val="Contrat imprumut CEC"/>
      <sheetName val="Contract garantare Comp. Apa"/>
      <sheetName val="Contract imprumut BCR "/>
    </sheetNames>
    <sheetDataSet>
      <sheetData sheetId="0"/>
      <sheetData sheetId="1">
        <row r="23">
          <cell r="D23">
            <v>3355540.8224219037</v>
          </cell>
          <cell r="E23">
            <v>3690636.1199019994</v>
          </cell>
          <cell r="F23">
            <v>3661178.2447219994</v>
          </cell>
          <cell r="G23">
            <v>3298253.5974299996</v>
          </cell>
          <cell r="H23">
            <v>4825119.8704039995</v>
          </cell>
          <cell r="I23">
            <v>3027472.8570499998</v>
          </cell>
          <cell r="J23">
            <v>2384581.9760150001</v>
          </cell>
          <cell r="K23">
            <v>3184293.1893719006</v>
          </cell>
          <cell r="L23">
            <v>3122946.2542652003</v>
          </cell>
          <cell r="M23">
            <v>3058710.1274314802</v>
          </cell>
        </row>
        <row r="24">
          <cell r="D24">
            <v>1442542.5599999996</v>
          </cell>
          <cell r="E24">
            <v>2020471.3634189996</v>
          </cell>
          <cell r="F24">
            <v>2585474.8298069993</v>
          </cell>
          <cell r="G24">
            <v>2602085.7564599998</v>
          </cell>
          <cell r="H24">
            <v>4316748.5764169991</v>
          </cell>
          <cell r="I24">
            <v>2629869.3865329996</v>
          </cell>
          <cell r="J24">
            <v>2035832.565435</v>
          </cell>
          <cell r="K24">
            <v>2561054.5690803602</v>
          </cell>
          <cell r="L24">
            <v>2561054.5690803602</v>
          </cell>
          <cell r="M24">
            <v>2561054.5690803602</v>
          </cell>
        </row>
        <row r="25">
          <cell r="D25">
            <v>1807400.6169360001</v>
          </cell>
          <cell r="E25">
            <v>1587278.6664830002</v>
          </cell>
          <cell r="F25">
            <v>997866.22491500014</v>
          </cell>
          <cell r="G25">
            <v>623379.55096999998</v>
          </cell>
          <cell r="H25">
            <v>440631.903987</v>
          </cell>
          <cell r="I25">
            <v>334912.97730200004</v>
          </cell>
          <cell r="J25">
            <v>291107.81632500002</v>
          </cell>
          <cell r="K25">
            <v>570645.92499654007</v>
          </cell>
          <cell r="L25">
            <v>514347.88884984003</v>
          </cell>
          <cell r="M25">
            <v>455160.66097612004</v>
          </cell>
        </row>
        <row r="26">
          <cell r="D26">
            <v>105597.64548590401</v>
          </cell>
          <cell r="E26">
            <v>82886.09</v>
          </cell>
          <cell r="F26">
            <v>77837.19</v>
          </cell>
          <cell r="G26">
            <v>72788.289999999994</v>
          </cell>
          <cell r="H26">
            <v>67739.39</v>
          </cell>
          <cell r="I26">
            <v>62690.493215000002</v>
          </cell>
          <cell r="J26">
            <v>57641.594255000004</v>
          </cell>
          <cell r="K26">
            <v>52592.695295000005</v>
          </cell>
          <cell r="L26">
            <v>47543.796335000006</v>
          </cell>
          <cell r="M26">
            <v>42494.897375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J30" sqref="J30:K30"/>
    </sheetView>
  </sheetViews>
  <sheetFormatPr defaultRowHeight="15" x14ac:dyDescent="0.25"/>
  <cols>
    <col min="2" max="2" width="30.5703125" customWidth="1"/>
    <col min="3" max="3" width="16.5703125" customWidth="1"/>
    <col min="4" max="4" width="14.85546875" customWidth="1"/>
    <col min="5" max="5" width="15.85546875" customWidth="1"/>
    <col min="6" max="6" width="14.85546875" customWidth="1"/>
    <col min="7" max="7" width="15.5703125" customWidth="1"/>
    <col min="8" max="8" width="15.42578125" customWidth="1"/>
    <col min="9" max="9" width="15.140625" customWidth="1"/>
    <col min="10" max="10" width="15.42578125" customWidth="1"/>
    <col min="11" max="11" width="14.28515625" customWidth="1"/>
    <col min="12" max="12" width="17.42578125" customWidth="1"/>
    <col min="13" max="13" width="15.85546875" customWidth="1"/>
    <col min="14" max="14" width="14.28515625" customWidth="1"/>
    <col min="15" max="15" width="17.140625" customWidth="1"/>
  </cols>
  <sheetData>
    <row r="1" spans="1:15" ht="15.75" x14ac:dyDescent="0.25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4"/>
      <c r="K2" s="2"/>
      <c r="L2" s="2"/>
      <c r="M2" s="2"/>
      <c r="N2" s="5" t="s">
        <v>2</v>
      </c>
      <c r="O2" s="2"/>
    </row>
    <row r="3" spans="1:15" ht="15.75" x14ac:dyDescent="0.25">
      <c r="A3" s="1" t="s">
        <v>3</v>
      </c>
      <c r="B3" s="1"/>
      <c r="C3" s="2"/>
      <c r="D3" s="2"/>
      <c r="E3" s="2"/>
      <c r="F3" s="2"/>
      <c r="G3" s="2"/>
      <c r="H3" s="2"/>
      <c r="I3" s="3"/>
      <c r="J3" s="4"/>
      <c r="K3" s="2"/>
      <c r="L3" s="2"/>
      <c r="M3" s="2"/>
      <c r="N3" s="2"/>
      <c r="O3" s="2"/>
    </row>
    <row r="4" spans="1:15" ht="15.75" x14ac:dyDescent="0.25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2"/>
      <c r="L4" s="2"/>
      <c r="M4" s="2"/>
      <c r="N4" s="2"/>
      <c r="O4" s="2"/>
    </row>
    <row r="5" spans="1:15" ht="15.75" x14ac:dyDescent="0.25">
      <c r="A5" s="7" t="s">
        <v>25</v>
      </c>
      <c r="B5" s="8"/>
      <c r="C5" s="8"/>
      <c r="D5" s="8"/>
      <c r="E5" s="8"/>
      <c r="F5" s="8"/>
      <c r="G5" s="8"/>
      <c r="H5" s="8"/>
      <c r="I5" s="8"/>
      <c r="J5" s="8"/>
      <c r="K5" s="2"/>
      <c r="L5" s="2"/>
      <c r="M5" s="2"/>
      <c r="N5" s="2"/>
      <c r="O5" s="2"/>
    </row>
    <row r="6" spans="1:15" ht="15.75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2"/>
      <c r="L6" s="2"/>
      <c r="M6" s="2"/>
      <c r="N6" s="2"/>
      <c r="O6" s="2"/>
    </row>
    <row r="7" spans="1:15" ht="15.75" x14ac:dyDescent="0.25">
      <c r="A7" s="5" t="s">
        <v>5</v>
      </c>
      <c r="B7" s="2"/>
      <c r="C7" s="2"/>
      <c r="D7" s="2"/>
      <c r="E7" s="2"/>
      <c r="F7" s="2"/>
      <c r="G7" s="2"/>
      <c r="H7" s="2"/>
      <c r="I7" s="3"/>
      <c r="J7" s="4"/>
      <c r="K7" s="2"/>
      <c r="L7" s="2"/>
      <c r="M7" s="2"/>
      <c r="N7" s="2"/>
      <c r="O7" s="2"/>
    </row>
    <row r="8" spans="1:15" ht="15.75" x14ac:dyDescent="0.25">
      <c r="A8" s="5" t="s">
        <v>6</v>
      </c>
      <c r="B8" s="2"/>
      <c r="C8" s="2"/>
      <c r="D8" s="2"/>
      <c r="E8" s="2"/>
      <c r="F8" s="2"/>
      <c r="G8" s="2"/>
      <c r="H8" s="2"/>
      <c r="I8" s="3"/>
      <c r="J8" s="4"/>
      <c r="K8" s="2"/>
      <c r="L8" s="2"/>
      <c r="M8" s="2"/>
      <c r="N8" s="2"/>
      <c r="O8" s="2"/>
    </row>
    <row r="9" spans="1:15" ht="15.75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2"/>
      <c r="L9" s="2"/>
      <c r="M9" s="2"/>
      <c r="N9" s="2"/>
      <c r="O9" s="2"/>
    </row>
    <row r="10" spans="1:15" ht="94.5" customHeight="1" x14ac:dyDescent="0.25">
      <c r="A10" s="26" t="s">
        <v>7</v>
      </c>
      <c r="B10" s="26" t="s">
        <v>8</v>
      </c>
      <c r="C10" s="9">
        <v>2009</v>
      </c>
      <c r="D10" s="9">
        <v>2010</v>
      </c>
      <c r="E10" s="10" t="s">
        <v>13</v>
      </c>
      <c r="F10" s="21" t="s">
        <v>9</v>
      </c>
      <c r="G10" s="21" t="s">
        <v>10</v>
      </c>
      <c r="H10" s="21" t="s">
        <v>11</v>
      </c>
      <c r="I10" s="21" t="s">
        <v>12</v>
      </c>
      <c r="J10" s="21" t="s">
        <v>26</v>
      </c>
      <c r="K10" s="21" t="s">
        <v>27</v>
      </c>
      <c r="L10" s="27">
        <v>2018</v>
      </c>
      <c r="M10" s="27">
        <v>2019</v>
      </c>
      <c r="N10" s="27">
        <v>2020</v>
      </c>
      <c r="O10" s="27">
        <v>2021</v>
      </c>
    </row>
    <row r="11" spans="1:15" ht="15.75" x14ac:dyDescent="0.25">
      <c r="A11" s="11">
        <v>0</v>
      </c>
      <c r="B11" s="11" t="s">
        <v>14</v>
      </c>
      <c r="C11" s="11">
        <v>3</v>
      </c>
      <c r="D11" s="11">
        <v>4</v>
      </c>
      <c r="E11" s="11">
        <v>5</v>
      </c>
      <c r="F11" s="12">
        <v>1</v>
      </c>
      <c r="G11" s="11">
        <v>2</v>
      </c>
      <c r="H11" s="11">
        <v>3</v>
      </c>
      <c r="I11" s="13">
        <v>4</v>
      </c>
      <c r="J11" s="14">
        <v>5</v>
      </c>
      <c r="K11" s="13">
        <v>6</v>
      </c>
      <c r="L11" s="14">
        <v>7</v>
      </c>
      <c r="M11" s="13">
        <v>8</v>
      </c>
      <c r="N11" s="14">
        <v>9</v>
      </c>
      <c r="O11" s="13">
        <v>10</v>
      </c>
    </row>
    <row r="12" spans="1:15" ht="15.75" x14ac:dyDescent="0.25">
      <c r="A12" s="15">
        <v>1</v>
      </c>
      <c r="B12" s="15" t="s">
        <v>15</v>
      </c>
      <c r="C12" s="16">
        <v>30085531</v>
      </c>
      <c r="D12" s="16">
        <v>29677620</v>
      </c>
      <c r="E12" s="16">
        <v>28420964.390000001</v>
      </c>
      <c r="F12" s="17">
        <v>29124884</v>
      </c>
      <c r="G12" s="17">
        <v>33152666</v>
      </c>
      <c r="H12" s="17">
        <v>32060240</v>
      </c>
      <c r="I12" s="18">
        <v>39825444</v>
      </c>
      <c r="J12" s="19">
        <v>47692850</v>
      </c>
      <c r="K12" s="17">
        <v>45111509</v>
      </c>
      <c r="L12" s="17">
        <f>(I12+J12+K12)/3</f>
        <v>44209934.333333336</v>
      </c>
      <c r="M12" s="17">
        <f t="shared" ref="M12:O12" si="0">L12</f>
        <v>44209934.333333336</v>
      </c>
      <c r="N12" s="17">
        <f t="shared" si="0"/>
        <v>44209934.333333336</v>
      </c>
      <c r="O12" s="17">
        <f t="shared" si="0"/>
        <v>44209934.333333336</v>
      </c>
    </row>
    <row r="13" spans="1:15" ht="38.25" customHeight="1" x14ac:dyDescent="0.25">
      <c r="A13" s="20">
        <v>2</v>
      </c>
      <c r="B13" s="21" t="s">
        <v>16</v>
      </c>
      <c r="C13" s="22" t="s">
        <v>17</v>
      </c>
      <c r="D13" s="22"/>
      <c r="E13" s="22" t="s">
        <v>17</v>
      </c>
      <c r="F13" s="17">
        <f>F12*30%</f>
        <v>8737465.1999999993</v>
      </c>
      <c r="G13" s="17">
        <f t="shared" ref="G13:O13" si="1">G12*30%</f>
        <v>9945799.7999999989</v>
      </c>
      <c r="H13" s="17">
        <f t="shared" si="1"/>
        <v>9618072</v>
      </c>
      <c r="I13" s="18">
        <f t="shared" si="1"/>
        <v>11947633.199999999</v>
      </c>
      <c r="J13" s="19">
        <f>J12*30%</f>
        <v>14307855</v>
      </c>
      <c r="K13" s="17">
        <f>K12*30%</f>
        <v>13533452.699999999</v>
      </c>
      <c r="L13" s="17">
        <f t="shared" si="1"/>
        <v>13262980.300000001</v>
      </c>
      <c r="M13" s="17">
        <f t="shared" si="1"/>
        <v>13262980.300000001</v>
      </c>
      <c r="N13" s="17">
        <f t="shared" si="1"/>
        <v>13262980.300000001</v>
      </c>
      <c r="O13" s="17">
        <f t="shared" si="1"/>
        <v>13262980.300000001</v>
      </c>
    </row>
    <row r="14" spans="1:15" ht="29.25" customHeight="1" x14ac:dyDescent="0.25">
      <c r="A14" s="15">
        <v>3</v>
      </c>
      <c r="B14" s="23" t="s">
        <v>18</v>
      </c>
      <c r="C14" s="16"/>
      <c r="D14" s="16"/>
      <c r="E14" s="16">
        <f>'[1]estimat dat pub'!C21</f>
        <v>3583847.7007883736</v>
      </c>
      <c r="F14" s="16">
        <f>'[2]DATORIA PUBLICA'!D23</f>
        <v>3355540.8224219037</v>
      </c>
      <c r="G14" s="16">
        <f>'[2]DATORIA PUBLICA'!E23</f>
        <v>3690636.1199019994</v>
      </c>
      <c r="H14" s="16">
        <f>'[2]DATORIA PUBLICA'!F23</f>
        <v>3661178.2447219994</v>
      </c>
      <c r="I14" s="16">
        <f>'[2]DATORIA PUBLICA'!G23</f>
        <v>3298253.5974299996</v>
      </c>
      <c r="J14" s="16">
        <f>'[2]DATORIA PUBLICA'!H23</f>
        <v>4825119.8704039995</v>
      </c>
      <c r="K14" s="22">
        <f>'[2]DATORIA PUBLICA'!I23</f>
        <v>3027472.8570499998</v>
      </c>
      <c r="L14" s="22">
        <f>'[2]DATORIA PUBLICA'!J23</f>
        <v>2384581.9760150001</v>
      </c>
      <c r="M14" s="22">
        <f>'[2]DATORIA PUBLICA'!K23</f>
        <v>3184293.1893719006</v>
      </c>
      <c r="N14" s="22">
        <f>'[2]DATORIA PUBLICA'!L23</f>
        <v>3122946.2542652003</v>
      </c>
      <c r="O14" s="16">
        <f>'[2]DATORIA PUBLICA'!M23</f>
        <v>3058710.1274314802</v>
      </c>
    </row>
    <row r="15" spans="1:15" ht="15.75" x14ac:dyDescent="0.25">
      <c r="A15" s="15">
        <v>4</v>
      </c>
      <c r="B15" s="15" t="s">
        <v>19</v>
      </c>
      <c r="C15" s="16"/>
      <c r="D15" s="16"/>
      <c r="E15" s="16">
        <f>'[1]estimat dat pub'!C22</f>
        <v>1442542.56</v>
      </c>
      <c r="F15" s="16">
        <f>'[2]DATORIA PUBLICA'!D24</f>
        <v>1442542.5599999996</v>
      </c>
      <c r="G15" s="16">
        <f>'[2]DATORIA PUBLICA'!E24</f>
        <v>2020471.3634189996</v>
      </c>
      <c r="H15" s="16">
        <f>'[2]DATORIA PUBLICA'!F24</f>
        <v>2585474.8298069993</v>
      </c>
      <c r="I15" s="16">
        <f>'[2]DATORIA PUBLICA'!G24</f>
        <v>2602085.7564599998</v>
      </c>
      <c r="J15" s="16">
        <f>'[2]DATORIA PUBLICA'!H24</f>
        <v>4316748.5764169991</v>
      </c>
      <c r="K15" s="22">
        <f>'[2]DATORIA PUBLICA'!I24</f>
        <v>2629869.3865329996</v>
      </c>
      <c r="L15" s="22">
        <f>'[2]DATORIA PUBLICA'!J24</f>
        <v>2035832.565435</v>
      </c>
      <c r="M15" s="22">
        <f>'[2]DATORIA PUBLICA'!K24</f>
        <v>2561054.5690803602</v>
      </c>
      <c r="N15" s="22">
        <f>'[2]DATORIA PUBLICA'!L24</f>
        <v>2561054.5690803602</v>
      </c>
      <c r="O15" s="16">
        <f>'[2]DATORIA PUBLICA'!M24</f>
        <v>2561054.5690803602</v>
      </c>
    </row>
    <row r="16" spans="1:15" ht="15.75" x14ac:dyDescent="0.25">
      <c r="A16" s="15">
        <v>5</v>
      </c>
      <c r="B16" s="15" t="s">
        <v>20</v>
      </c>
      <c r="C16" s="16"/>
      <c r="D16" s="16"/>
      <c r="E16" s="16">
        <f>'[1]estimat dat pub'!C23</f>
        <v>2014960.7957045976</v>
      </c>
      <c r="F16" s="16">
        <f>'[2]DATORIA PUBLICA'!D25</f>
        <v>1807400.6169360001</v>
      </c>
      <c r="G16" s="16">
        <f>'[2]DATORIA PUBLICA'!E25</f>
        <v>1587278.6664830002</v>
      </c>
      <c r="H16" s="16">
        <f>'[2]DATORIA PUBLICA'!F25</f>
        <v>997866.22491500014</v>
      </c>
      <c r="I16" s="16">
        <f>'[2]DATORIA PUBLICA'!G25</f>
        <v>623379.55096999998</v>
      </c>
      <c r="J16" s="16">
        <f>'[2]DATORIA PUBLICA'!H25</f>
        <v>440631.903987</v>
      </c>
      <c r="K16" s="22">
        <f>'[2]DATORIA PUBLICA'!I25</f>
        <v>334912.97730200004</v>
      </c>
      <c r="L16" s="22">
        <f>'[2]DATORIA PUBLICA'!J25</f>
        <v>291107.81632500002</v>
      </c>
      <c r="M16" s="22">
        <f>'[2]DATORIA PUBLICA'!K25</f>
        <v>570645.92499654007</v>
      </c>
      <c r="N16" s="22">
        <f>'[2]DATORIA PUBLICA'!L25</f>
        <v>514347.88884984003</v>
      </c>
      <c r="O16" s="16">
        <f>'[2]DATORIA PUBLICA'!M25</f>
        <v>455160.66097612004</v>
      </c>
    </row>
    <row r="17" spans="1:15" ht="15.75" x14ac:dyDescent="0.25">
      <c r="A17" s="15">
        <v>6</v>
      </c>
      <c r="B17" s="15" t="s">
        <v>21</v>
      </c>
      <c r="C17" s="16"/>
      <c r="D17" s="16"/>
      <c r="E17" s="16">
        <f>'[1]estimat dat pub'!C24</f>
        <v>126344.3450837764</v>
      </c>
      <c r="F17" s="16">
        <f>'[2]DATORIA PUBLICA'!D26</f>
        <v>105597.64548590401</v>
      </c>
      <c r="G17" s="16">
        <f>'[2]DATORIA PUBLICA'!E26</f>
        <v>82886.09</v>
      </c>
      <c r="H17" s="16">
        <f>'[2]DATORIA PUBLICA'!F26</f>
        <v>77837.19</v>
      </c>
      <c r="I17" s="16">
        <f>'[2]DATORIA PUBLICA'!G26</f>
        <v>72788.289999999994</v>
      </c>
      <c r="J17" s="16">
        <f>'[2]DATORIA PUBLICA'!H26</f>
        <v>67739.39</v>
      </c>
      <c r="K17" s="22">
        <f>'[2]DATORIA PUBLICA'!I26</f>
        <v>62690.493215000002</v>
      </c>
      <c r="L17" s="22">
        <f>'[2]DATORIA PUBLICA'!J26</f>
        <v>57641.594255000004</v>
      </c>
      <c r="M17" s="22">
        <f>'[2]DATORIA PUBLICA'!K26</f>
        <v>52592.695295000005</v>
      </c>
      <c r="N17" s="22">
        <f>'[2]DATORIA PUBLICA'!L26</f>
        <v>47543.796335000006</v>
      </c>
      <c r="O17" s="16">
        <f>'[2]DATORIA PUBLICA'!M26</f>
        <v>42494.897375</v>
      </c>
    </row>
    <row r="18" spans="1:15" ht="54" customHeight="1" x14ac:dyDescent="0.25">
      <c r="A18" s="15">
        <v>7</v>
      </c>
      <c r="B18" s="23" t="s">
        <v>22</v>
      </c>
      <c r="C18" s="16"/>
      <c r="D18" s="16"/>
      <c r="E18" s="16"/>
      <c r="F18" s="16">
        <f>F14/F12*100</f>
        <v>11.521216092815695</v>
      </c>
      <c r="G18" s="16">
        <f t="shared" ref="G18:O18" si="2">G14/G12*100</f>
        <v>11.132245352159611</v>
      </c>
      <c r="H18" s="16">
        <f t="shared" si="2"/>
        <v>11.419684458762628</v>
      </c>
      <c r="I18" s="24">
        <f t="shared" si="2"/>
        <v>8.2817748307589483</v>
      </c>
      <c r="J18" s="25">
        <f>J14/J12*100</f>
        <v>10.117071784143745</v>
      </c>
      <c r="K18" s="16">
        <f>K14/K12*100</f>
        <v>6.7110875343363032</v>
      </c>
      <c r="L18" s="16">
        <f t="shared" ref="L18:O18" si="3">L14/L12*100</f>
        <v>5.3937695497029425</v>
      </c>
      <c r="M18" s="16">
        <f t="shared" si="3"/>
        <v>7.2026643725887922</v>
      </c>
      <c r="N18" s="16">
        <f t="shared" si="3"/>
        <v>7.0639015898980109</v>
      </c>
      <c r="O18" s="16">
        <f t="shared" si="3"/>
        <v>6.9186036431754641</v>
      </c>
    </row>
    <row r="19" spans="1:15" ht="15.75" x14ac:dyDescent="0.25">
      <c r="A19" s="2"/>
      <c r="B19" s="5" t="s">
        <v>23</v>
      </c>
      <c r="C19" s="2"/>
      <c r="D19" s="2"/>
      <c r="E19" s="2"/>
      <c r="F19" s="2"/>
      <c r="G19" s="2"/>
      <c r="H19" s="2"/>
      <c r="I19" s="3"/>
      <c r="J19" s="4"/>
      <c r="K19" s="2"/>
      <c r="L19" s="2"/>
      <c r="M19" s="2"/>
      <c r="N19" s="2"/>
      <c r="O19" s="2"/>
    </row>
    <row r="20" spans="1:15" ht="15.75" x14ac:dyDescent="0.25">
      <c r="A20" s="2"/>
      <c r="B20" s="5" t="s">
        <v>24</v>
      </c>
      <c r="C20" s="2"/>
      <c r="D20" s="2"/>
      <c r="E20" s="2"/>
      <c r="F20" s="2"/>
      <c r="G20" s="2"/>
      <c r="H20" s="2"/>
      <c r="I20" s="3"/>
      <c r="J20" s="4"/>
      <c r="K20" s="2"/>
      <c r="L20" s="2"/>
      <c r="M20" s="2"/>
      <c r="N20" s="2"/>
      <c r="O20" s="2"/>
    </row>
  </sheetData>
  <mergeCells count="5">
    <mergeCell ref="A1:B1"/>
    <mergeCell ref="A2:I2"/>
    <mergeCell ref="A3:B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2018-08-20T08:16:45Z</dcterms:modified>
</cp:coreProperties>
</file>